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activeTab="2"/>
  </bookViews>
  <sheets>
    <sheet name="Março19" sheetId="1" r:id="rId1"/>
    <sheet name="Abril19" sheetId="4" r:id="rId2"/>
    <sheet name="Maio19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4" i="5" l="1"/>
  <c r="M14" i="5"/>
  <c r="I8" i="5"/>
  <c r="M16" i="5" l="1"/>
  <c r="E16" i="4"/>
  <c r="I8" i="4"/>
  <c r="I9" i="4"/>
  <c r="I10" i="4"/>
  <c r="I11" i="4"/>
  <c r="I12" i="4"/>
  <c r="I13" i="4"/>
  <c r="M8" i="4"/>
  <c r="M9" i="4"/>
  <c r="M10" i="4"/>
  <c r="M11" i="4"/>
  <c r="M12" i="4"/>
  <c r="M13" i="4"/>
  <c r="E14" i="4"/>
  <c r="M14" i="4"/>
  <c r="M16" i="4" s="1"/>
  <c r="M16" i="1" l="1"/>
  <c r="E16" i="1"/>
  <c r="M14" i="1" l="1"/>
  <c r="M8" i="1"/>
  <c r="E14" i="1"/>
</calcChain>
</file>

<file path=xl/sharedStrings.xml><?xml version="1.0" encoding="utf-8"?>
<sst xmlns="http://schemas.openxmlformats.org/spreadsheetml/2006/main" count="62" uniqueCount="31">
  <si>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</si>
  <si>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</si>
  <si>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</si>
  <si>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</si>
  <si>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</si>
  <si>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ARRECADAÇÃO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</si>
  <si>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</si>
  <si>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</si>
  <si>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</si>
  <si>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</si>
  <si>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</si>
  <si>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</si>
  <si>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</si>
  <si>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</si>
  <si>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</si>
  <si>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MARÇO/2019</t>
  </si>
  <si>
    <t>DCT</t>
  </si>
  <si>
    <t>Elektro</t>
  </si>
  <si>
    <t>Terra Sinalização Viaria</t>
  </si>
  <si>
    <t>PRODESP</t>
  </si>
  <si>
    <t>Caixa Economica Federal</t>
  </si>
  <si>
    <t>Restituição</t>
  </si>
  <si>
    <t>Saldo das Contas (01/03/19)</t>
  </si>
  <si>
    <t>Saldo das Contas (31/03/19)</t>
  </si>
  <si>
    <t>Saldo das Contas (31/04/19)</t>
  </si>
  <si>
    <t>Saldo das Contas (01/04/19)</t>
  </si>
  <si>
    <t>ABRIL/2019</t>
  </si>
  <si>
    <t>Saldo das Contas (01/05/19)</t>
  </si>
  <si>
    <t>Saldo das Contas (31/05/19)</t>
  </si>
  <si>
    <t>Caixa Economica</t>
  </si>
  <si>
    <t>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</si>
</sst>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164" fontId="1" fillId="0" borderId="19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center"/>
    </xf>
    <xf numFmtId="0" fontId="2" fillId="4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2" borderId="18" xfId="0" applyNumberFormat="1" applyFont="1" applyFill="1" applyBorder="1" applyAlignment="1" applyProtection="1">
      <alignment horizontal="center"/>
    </xf>
    <xf numFmtId="0" fontId="2" fillId="2" borderId="22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164" fontId="1" fillId="3" borderId="10" xfId="0" applyNumberFormat="1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/>
    </xf>
    <xf numFmtId="0" fontId="1" fillId="3" borderId="15" xfId="0" applyNumberFormat="1" applyFont="1" applyFill="1" applyBorder="1" applyAlignment="1" applyProtection="1">
      <alignment horizontal="center"/>
    </xf>
    <xf numFmtId="0" fontId="1" fillId="3" borderId="8" xfId="0" applyNumberFormat="1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  <xf numFmtId="164" fontId="1" fillId="3" borderId="1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.hiraide/AppData/Local/Microsoft/Windows/Temporary%20Internet%20Files/Content.Outlook/NNQDKWK1/Contas%20Transi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 130651-0"/>
      <sheetName val="BB 130653-7"/>
      <sheetName val="CEF 212-5"/>
      <sheetName val="CEF 305-9"/>
    </sheetNames>
    <sheetDataSet>
      <sheetData sheetId="0"/>
      <sheetData sheetId="1"/>
      <sheetData sheetId="2"/>
      <sheetData sheetId="3">
        <row r="31">
          <cell r="T31">
            <v>93.37</v>
          </cell>
          <cell r="V31" t="str">
            <v>Elektro</v>
          </cell>
        </row>
        <row r="32">
          <cell r="T32">
            <v>1386.77</v>
          </cell>
          <cell r="V32" t="str">
            <v>Elektro</v>
          </cell>
        </row>
        <row r="33">
          <cell r="T33">
            <v>7962.4</v>
          </cell>
          <cell r="V33" t="str">
            <v>DCT</v>
          </cell>
        </row>
        <row r="34">
          <cell r="T34">
            <v>157.28</v>
          </cell>
          <cell r="V34" t="str">
            <v>DCT</v>
          </cell>
        </row>
        <row r="35">
          <cell r="T35">
            <v>2272.8000000000002</v>
          </cell>
          <cell r="V35" t="str">
            <v>PRODESP</v>
          </cell>
        </row>
        <row r="36">
          <cell r="T36">
            <v>20.7</v>
          </cell>
          <cell r="V36" t="str">
            <v>Caixa Economica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E23" sqref="E23"/>
    </sheetView>
  </sheetViews>
  <sheetFormatPr defaultRowHeight="15" x14ac:dyDescent="0.25"/>
  <cols>
    <col min="17" max="17" width="27.42578125" customWidth="1"/>
  </cols>
  <sheetData>
    <row r="1" spans="1:17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4"/>
    </row>
    <row r="2" spans="1:17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4"/>
    </row>
    <row r="3" spans="1:17" x14ac:dyDescent="0.25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5"/>
    </row>
    <row r="4" spans="1:17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"/>
    </row>
    <row r="5" spans="1:17" x14ac:dyDescent="0.25">
      <c r="A5" s="35" t="s">
        <v>2</v>
      </c>
      <c r="B5" s="36"/>
      <c r="C5" s="36"/>
      <c r="D5" s="36"/>
      <c r="E5" s="36"/>
      <c r="F5" s="36"/>
      <c r="G5" s="36"/>
      <c r="H5" s="37"/>
      <c r="I5" s="35" t="s">
        <v>3</v>
      </c>
      <c r="J5" s="36"/>
      <c r="K5" s="36"/>
      <c r="L5" s="36"/>
      <c r="M5" s="73"/>
      <c r="N5" s="73"/>
      <c r="O5" s="73"/>
      <c r="P5" s="74"/>
      <c r="Q5" s="1"/>
    </row>
    <row r="6" spans="1:17" x14ac:dyDescent="0.25">
      <c r="A6" s="35" t="s">
        <v>4</v>
      </c>
      <c r="B6" s="36"/>
      <c r="C6" s="36"/>
      <c r="D6" s="37"/>
      <c r="E6" s="35" t="s">
        <v>5</v>
      </c>
      <c r="F6" s="36"/>
      <c r="G6" s="36"/>
      <c r="H6" s="37"/>
      <c r="I6" s="35" t="s">
        <v>6</v>
      </c>
      <c r="J6" s="36"/>
      <c r="K6" s="36"/>
      <c r="L6" s="36"/>
      <c r="M6" s="69" t="s">
        <v>7</v>
      </c>
      <c r="N6" s="70"/>
      <c r="O6" s="70"/>
      <c r="P6" s="71"/>
      <c r="Q6" s="2"/>
    </row>
    <row r="7" spans="1:17" x14ac:dyDescent="0.25">
      <c r="A7" s="51" t="s">
        <v>8</v>
      </c>
      <c r="B7" s="52"/>
      <c r="C7" s="52"/>
      <c r="D7" s="57"/>
      <c r="E7" s="58">
        <v>15810.19</v>
      </c>
      <c r="F7" s="59"/>
      <c r="G7" s="59"/>
      <c r="H7" s="60"/>
      <c r="I7" s="51"/>
      <c r="J7" s="52"/>
      <c r="K7" s="52"/>
      <c r="L7" s="52"/>
      <c r="M7" s="38"/>
      <c r="N7" s="39"/>
      <c r="O7" s="39"/>
      <c r="P7" s="40"/>
      <c r="Q7" s="13"/>
    </row>
    <row r="8" spans="1:17" x14ac:dyDescent="0.25">
      <c r="A8" s="53" t="s">
        <v>9</v>
      </c>
      <c r="B8" s="54"/>
      <c r="C8" s="54"/>
      <c r="D8" s="54"/>
      <c r="E8" s="41">
        <v>554.80999999999995</v>
      </c>
      <c r="F8" s="41"/>
      <c r="G8" s="41"/>
      <c r="H8" s="42"/>
      <c r="I8" s="53" t="s">
        <v>16</v>
      </c>
      <c r="J8" s="54"/>
      <c r="K8" s="54"/>
      <c r="L8" s="54"/>
      <c r="M8" s="41">
        <f>7962.4+157.28</f>
        <v>8119.6799999999994</v>
      </c>
      <c r="N8" s="41"/>
      <c r="O8" s="41"/>
      <c r="P8" s="42"/>
      <c r="Q8" s="13"/>
    </row>
    <row r="9" spans="1:17" s="3" customFormat="1" x14ac:dyDescent="0.25">
      <c r="A9" s="7"/>
      <c r="B9" s="6"/>
      <c r="C9" s="6"/>
      <c r="D9" s="6"/>
      <c r="E9" s="5"/>
      <c r="F9" s="5"/>
      <c r="G9" s="5"/>
      <c r="H9" s="8"/>
      <c r="I9" s="55" t="s">
        <v>17</v>
      </c>
      <c r="J9" s="56"/>
      <c r="K9" s="56"/>
      <c r="L9" s="56"/>
      <c r="M9" s="43">
        <v>1370.58</v>
      </c>
      <c r="N9" s="43"/>
      <c r="O9" s="43"/>
      <c r="P9" s="44"/>
      <c r="Q9" s="13"/>
    </row>
    <row r="10" spans="1:17" s="3" customFormat="1" x14ac:dyDescent="0.25">
      <c r="A10" s="7"/>
      <c r="B10" s="6"/>
      <c r="C10" s="6"/>
      <c r="D10" s="6"/>
      <c r="E10" s="5"/>
      <c r="F10" s="5"/>
      <c r="G10" s="5"/>
      <c r="H10" s="8"/>
      <c r="I10" s="55" t="s">
        <v>21</v>
      </c>
      <c r="J10" s="56"/>
      <c r="K10" s="56"/>
      <c r="L10" s="56"/>
      <c r="M10" s="43">
        <v>130.16</v>
      </c>
      <c r="N10" s="43"/>
      <c r="O10" s="43"/>
      <c r="P10" s="44"/>
      <c r="Q10" s="13"/>
    </row>
    <row r="11" spans="1:17" s="3" customFormat="1" x14ac:dyDescent="0.25">
      <c r="A11" s="7"/>
      <c r="B11" s="6"/>
      <c r="C11" s="6"/>
      <c r="D11" s="6"/>
      <c r="E11" s="5"/>
      <c r="F11" s="5"/>
      <c r="G11" s="5"/>
      <c r="H11" s="8"/>
      <c r="I11" s="55" t="s">
        <v>18</v>
      </c>
      <c r="J11" s="56"/>
      <c r="K11" s="56"/>
      <c r="L11" s="56"/>
      <c r="M11" s="43">
        <v>5500</v>
      </c>
      <c r="N11" s="43"/>
      <c r="O11" s="43"/>
      <c r="P11" s="44"/>
      <c r="Q11" s="13"/>
    </row>
    <row r="12" spans="1:17" s="3" customFormat="1" x14ac:dyDescent="0.25">
      <c r="A12" s="7"/>
      <c r="B12" s="6"/>
      <c r="C12" s="6"/>
      <c r="D12" s="6"/>
      <c r="E12" s="5"/>
      <c r="F12" s="5"/>
      <c r="G12" s="5"/>
      <c r="H12" s="8"/>
      <c r="I12" s="55" t="s">
        <v>19</v>
      </c>
      <c r="J12" s="56"/>
      <c r="K12" s="56"/>
      <c r="L12" s="56"/>
      <c r="M12" s="43">
        <v>2272.8000000000002</v>
      </c>
      <c r="N12" s="43"/>
      <c r="O12" s="43"/>
      <c r="P12" s="44"/>
      <c r="Q12" s="13"/>
    </row>
    <row r="13" spans="1:17" s="3" customFormat="1" x14ac:dyDescent="0.25">
      <c r="A13" s="9"/>
      <c r="B13" s="10"/>
      <c r="C13" s="10"/>
      <c r="D13" s="10"/>
      <c r="E13" s="11"/>
      <c r="F13" s="11"/>
      <c r="G13" s="11"/>
      <c r="H13" s="12"/>
      <c r="I13" s="63" t="s">
        <v>20</v>
      </c>
      <c r="J13" s="64"/>
      <c r="K13" s="64"/>
      <c r="L13" s="64"/>
      <c r="M13" s="65">
        <v>10.35</v>
      </c>
      <c r="N13" s="65"/>
      <c r="O13" s="65"/>
      <c r="P13" s="66"/>
      <c r="Q13" s="13"/>
    </row>
    <row r="14" spans="1:17" x14ac:dyDescent="0.25">
      <c r="A14" s="48" t="s">
        <v>10</v>
      </c>
      <c r="B14" s="49"/>
      <c r="C14" s="49"/>
      <c r="D14" s="50"/>
      <c r="E14" s="45">
        <f>SUM(E7:H8)</f>
        <v>16365</v>
      </c>
      <c r="F14" s="46"/>
      <c r="G14" s="46"/>
      <c r="H14" s="47"/>
      <c r="I14" s="48" t="s">
        <v>11</v>
      </c>
      <c r="J14" s="49"/>
      <c r="K14" s="49"/>
      <c r="L14" s="50"/>
      <c r="M14" s="45">
        <f>SUM(M7:P13)</f>
        <v>17403.569999999996</v>
      </c>
      <c r="N14" s="46"/>
      <c r="O14" s="46"/>
      <c r="P14" s="47"/>
      <c r="Q14" s="25"/>
    </row>
    <row r="15" spans="1:17" s="3" customFormat="1" x14ac:dyDescent="0.25">
      <c r="A15" s="4"/>
      <c r="B15" s="4"/>
      <c r="C15" s="4"/>
      <c r="D15" s="4"/>
      <c r="E15" s="13"/>
      <c r="F15" s="13"/>
      <c r="G15" s="13"/>
      <c r="H15" s="13"/>
      <c r="I15" s="4"/>
      <c r="J15" s="4"/>
      <c r="K15" s="4"/>
      <c r="L15" s="4"/>
      <c r="M15" s="13"/>
      <c r="N15" s="13"/>
      <c r="O15" s="13"/>
      <c r="P15" s="13"/>
      <c r="Q15" s="1"/>
    </row>
    <row r="16" spans="1:17" s="3" customFormat="1" x14ac:dyDescent="0.25">
      <c r="A16" s="61" t="s">
        <v>22</v>
      </c>
      <c r="B16" s="61"/>
      <c r="C16" s="61"/>
      <c r="D16" s="61"/>
      <c r="E16" s="62">
        <f>378589.37+37387.63</f>
        <v>415977</v>
      </c>
      <c r="F16" s="62"/>
      <c r="G16" s="62"/>
      <c r="H16" s="62"/>
      <c r="I16" s="61" t="s">
        <v>23</v>
      </c>
      <c r="J16" s="61"/>
      <c r="K16" s="61"/>
      <c r="L16" s="61"/>
      <c r="M16" s="62">
        <f>415977-1038.57</f>
        <v>414938.43</v>
      </c>
      <c r="N16" s="62"/>
      <c r="O16" s="62"/>
      <c r="P16" s="62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35" t="s">
        <v>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5">
        <v>35</v>
      </c>
      <c r="N18" s="36"/>
      <c r="O18" s="36"/>
      <c r="P18" s="37"/>
      <c r="Q18" s="1"/>
    </row>
    <row r="19" spans="1:17" x14ac:dyDescent="0.25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5">
        <v>0</v>
      </c>
      <c r="N19" s="36"/>
      <c r="O19" s="36"/>
      <c r="P19" s="37"/>
      <c r="Q19" s="1"/>
    </row>
    <row r="20" spans="1:17" x14ac:dyDescent="0.25">
      <c r="A20" s="35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5">
        <v>626</v>
      </c>
      <c r="N20" s="36"/>
      <c r="O20" s="36"/>
      <c r="P20" s="37"/>
      <c r="Q20" s="1"/>
    </row>
  </sheetData>
  <mergeCells count="42">
    <mergeCell ref="A1:P1"/>
    <mergeCell ref="A2:P2"/>
    <mergeCell ref="A3:P3"/>
    <mergeCell ref="I6:L6"/>
    <mergeCell ref="M6:P6"/>
    <mergeCell ref="A4:P4"/>
    <mergeCell ref="A6:D6"/>
    <mergeCell ref="A5:H5"/>
    <mergeCell ref="I5:P5"/>
    <mergeCell ref="E6:H6"/>
    <mergeCell ref="A18:L18"/>
    <mergeCell ref="M18:P18"/>
    <mergeCell ref="A19:L19"/>
    <mergeCell ref="A8:D8"/>
    <mergeCell ref="E7:H7"/>
    <mergeCell ref="E8:H8"/>
    <mergeCell ref="M12:P12"/>
    <mergeCell ref="I10:L10"/>
    <mergeCell ref="I11:L11"/>
    <mergeCell ref="I12:L12"/>
    <mergeCell ref="A16:D16"/>
    <mergeCell ref="E16:H16"/>
    <mergeCell ref="I16:L16"/>
    <mergeCell ref="M16:P16"/>
    <mergeCell ref="I13:L13"/>
    <mergeCell ref="M13:P13"/>
    <mergeCell ref="A20:L20"/>
    <mergeCell ref="M19:P19"/>
    <mergeCell ref="M20:P20"/>
    <mergeCell ref="M7:P7"/>
    <mergeCell ref="M8:P8"/>
    <mergeCell ref="M9:P9"/>
    <mergeCell ref="M14:P14"/>
    <mergeCell ref="A14:D14"/>
    <mergeCell ref="E14:H14"/>
    <mergeCell ref="I7:L7"/>
    <mergeCell ref="I8:L8"/>
    <mergeCell ref="I9:L9"/>
    <mergeCell ref="I14:L14"/>
    <mergeCell ref="A7:D7"/>
    <mergeCell ref="M10:P10"/>
    <mergeCell ref="M11:P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M23" sqref="M23"/>
    </sheetView>
  </sheetViews>
  <sheetFormatPr defaultRowHeight="15" x14ac:dyDescent="0.25"/>
  <cols>
    <col min="1" max="16" width="9.140625" style="3"/>
    <col min="17" max="17" width="27.42578125" style="3" customWidth="1"/>
    <col min="18" max="16384" width="9.140625" style="3"/>
  </cols>
  <sheetData>
    <row r="1" spans="1:17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4"/>
    </row>
    <row r="2" spans="1:17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4"/>
    </row>
    <row r="3" spans="1:17" x14ac:dyDescent="0.2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5"/>
    </row>
    <row r="4" spans="1:17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"/>
    </row>
    <row r="5" spans="1:17" x14ac:dyDescent="0.25">
      <c r="A5" s="35" t="s">
        <v>2</v>
      </c>
      <c r="B5" s="36"/>
      <c r="C5" s="36"/>
      <c r="D5" s="36"/>
      <c r="E5" s="36"/>
      <c r="F5" s="36"/>
      <c r="G5" s="36"/>
      <c r="H5" s="37"/>
      <c r="I5" s="35" t="s">
        <v>3</v>
      </c>
      <c r="J5" s="36"/>
      <c r="K5" s="36"/>
      <c r="L5" s="36"/>
      <c r="M5" s="73"/>
      <c r="N5" s="73"/>
      <c r="O5" s="73"/>
      <c r="P5" s="74"/>
      <c r="Q5" s="1"/>
    </row>
    <row r="6" spans="1:17" x14ac:dyDescent="0.25">
      <c r="A6" s="35" t="s">
        <v>4</v>
      </c>
      <c r="B6" s="36"/>
      <c r="C6" s="36"/>
      <c r="D6" s="37"/>
      <c r="E6" s="35" t="s">
        <v>5</v>
      </c>
      <c r="F6" s="36"/>
      <c r="G6" s="36"/>
      <c r="H6" s="37"/>
      <c r="I6" s="35" t="s">
        <v>6</v>
      </c>
      <c r="J6" s="36"/>
      <c r="K6" s="36"/>
      <c r="L6" s="36"/>
      <c r="M6" s="69" t="s">
        <v>7</v>
      </c>
      <c r="N6" s="70"/>
      <c r="O6" s="70"/>
      <c r="P6" s="71"/>
      <c r="Q6" s="20"/>
    </row>
    <row r="7" spans="1:17" x14ac:dyDescent="0.25">
      <c r="A7" s="51" t="s">
        <v>8</v>
      </c>
      <c r="B7" s="52"/>
      <c r="C7" s="52"/>
      <c r="D7" s="57"/>
      <c r="E7" s="58">
        <v>13237.45</v>
      </c>
      <c r="F7" s="59"/>
      <c r="G7" s="59"/>
      <c r="H7" s="60"/>
      <c r="I7" s="51"/>
      <c r="J7" s="52"/>
      <c r="K7" s="52"/>
      <c r="L7" s="52"/>
      <c r="M7" s="38"/>
      <c r="N7" s="39"/>
      <c r="O7" s="39"/>
      <c r="P7" s="40"/>
      <c r="Q7" s="13"/>
    </row>
    <row r="8" spans="1:17" x14ac:dyDescent="0.25">
      <c r="A8" s="53" t="s">
        <v>9</v>
      </c>
      <c r="B8" s="54"/>
      <c r="C8" s="54"/>
      <c r="D8" s="54"/>
      <c r="E8" s="41">
        <v>23286.78</v>
      </c>
      <c r="F8" s="41"/>
      <c r="G8" s="41"/>
      <c r="H8" s="42"/>
      <c r="I8" s="75" t="str">
        <f>'[1]CEF 305-9'!V31</f>
        <v>Elektro</v>
      </c>
      <c r="J8" s="76"/>
      <c r="K8" s="76"/>
      <c r="L8" s="76"/>
      <c r="M8" s="77">
        <f>'[1]CEF 305-9'!T31</f>
        <v>93.37</v>
      </c>
      <c r="N8" s="77"/>
      <c r="O8" s="77"/>
      <c r="P8" s="78"/>
      <c r="Q8" s="13"/>
    </row>
    <row r="9" spans="1:17" x14ac:dyDescent="0.25">
      <c r="A9" s="23"/>
      <c r="B9" s="24"/>
      <c r="C9" s="24"/>
      <c r="D9" s="24"/>
      <c r="E9" s="21"/>
      <c r="F9" s="21"/>
      <c r="G9" s="21"/>
      <c r="H9" s="22"/>
      <c r="I9" s="55" t="str">
        <f>'[1]CEF 305-9'!V32</f>
        <v>Elektro</v>
      </c>
      <c r="J9" s="56"/>
      <c r="K9" s="56"/>
      <c r="L9" s="56"/>
      <c r="M9" s="43">
        <f>'[1]CEF 305-9'!T32</f>
        <v>1386.77</v>
      </c>
      <c r="N9" s="43"/>
      <c r="O9" s="43"/>
      <c r="P9" s="44"/>
      <c r="Q9" s="13"/>
    </row>
    <row r="10" spans="1:17" x14ac:dyDescent="0.25">
      <c r="A10" s="23"/>
      <c r="B10" s="24"/>
      <c r="C10" s="24"/>
      <c r="D10" s="24"/>
      <c r="E10" s="21"/>
      <c r="F10" s="21"/>
      <c r="G10" s="21"/>
      <c r="H10" s="22"/>
      <c r="I10" s="55" t="str">
        <f>'[1]CEF 305-9'!V33</f>
        <v>DCT</v>
      </c>
      <c r="J10" s="56"/>
      <c r="K10" s="56"/>
      <c r="L10" s="56"/>
      <c r="M10" s="43">
        <f>'[1]CEF 305-9'!T33</f>
        <v>7962.4</v>
      </c>
      <c r="N10" s="43"/>
      <c r="O10" s="43"/>
      <c r="P10" s="44"/>
      <c r="Q10" s="13"/>
    </row>
    <row r="11" spans="1:17" x14ac:dyDescent="0.25">
      <c r="A11" s="23"/>
      <c r="B11" s="24"/>
      <c r="C11" s="24"/>
      <c r="D11" s="24"/>
      <c r="E11" s="21"/>
      <c r="F11" s="21"/>
      <c r="G11" s="21"/>
      <c r="H11" s="22"/>
      <c r="I11" s="55" t="str">
        <f>'[1]CEF 305-9'!V34</f>
        <v>DCT</v>
      </c>
      <c r="J11" s="56"/>
      <c r="K11" s="56"/>
      <c r="L11" s="56"/>
      <c r="M11" s="43">
        <f>'[1]CEF 305-9'!T34</f>
        <v>157.28</v>
      </c>
      <c r="N11" s="43"/>
      <c r="O11" s="43"/>
      <c r="P11" s="44"/>
      <c r="Q11" s="13"/>
    </row>
    <row r="12" spans="1:17" x14ac:dyDescent="0.25">
      <c r="A12" s="23"/>
      <c r="B12" s="24"/>
      <c r="C12" s="24"/>
      <c r="D12" s="24"/>
      <c r="E12" s="21"/>
      <c r="F12" s="21"/>
      <c r="G12" s="21"/>
      <c r="H12" s="22"/>
      <c r="I12" s="55" t="str">
        <f>'[1]CEF 305-9'!V35</f>
        <v>PRODESP</v>
      </c>
      <c r="J12" s="56"/>
      <c r="K12" s="56"/>
      <c r="L12" s="56"/>
      <c r="M12" s="43">
        <f>'[1]CEF 305-9'!T35</f>
        <v>2272.8000000000002</v>
      </c>
      <c r="N12" s="43"/>
      <c r="O12" s="43"/>
      <c r="P12" s="44"/>
      <c r="Q12" s="13"/>
    </row>
    <row r="13" spans="1:17" x14ac:dyDescent="0.25">
      <c r="A13" s="16"/>
      <c r="B13" s="17"/>
      <c r="C13" s="17"/>
      <c r="D13" s="17"/>
      <c r="E13" s="18"/>
      <c r="F13" s="18"/>
      <c r="G13" s="18"/>
      <c r="H13" s="19"/>
      <c r="I13" s="79" t="str">
        <f>'[1]CEF 305-9'!V36</f>
        <v>Caixa Economica</v>
      </c>
      <c r="J13" s="80"/>
      <c r="K13" s="80"/>
      <c r="L13" s="80"/>
      <c r="M13" s="81">
        <f>'[1]CEF 305-9'!T36</f>
        <v>20.7</v>
      </c>
      <c r="N13" s="81"/>
      <c r="O13" s="81"/>
      <c r="P13" s="82"/>
      <c r="Q13" s="13"/>
    </row>
    <row r="14" spans="1:17" x14ac:dyDescent="0.25">
      <c r="A14" s="48" t="s">
        <v>10</v>
      </c>
      <c r="B14" s="49"/>
      <c r="C14" s="49"/>
      <c r="D14" s="50"/>
      <c r="E14" s="45">
        <f>SUM(E7:H8)</f>
        <v>36524.229999999996</v>
      </c>
      <c r="F14" s="46"/>
      <c r="G14" s="46"/>
      <c r="H14" s="47"/>
      <c r="I14" s="48" t="s">
        <v>11</v>
      </c>
      <c r="J14" s="49"/>
      <c r="K14" s="49"/>
      <c r="L14" s="50"/>
      <c r="M14" s="45">
        <f>SUM(M7:P13)</f>
        <v>11893.32</v>
      </c>
      <c r="N14" s="46"/>
      <c r="O14" s="46"/>
      <c r="P14" s="47"/>
      <c r="Q14" s="25"/>
    </row>
    <row r="15" spans="1:17" x14ac:dyDescent="0.25">
      <c r="A15" s="20"/>
      <c r="B15" s="20"/>
      <c r="C15" s="20"/>
      <c r="D15" s="20"/>
      <c r="E15" s="13"/>
      <c r="F15" s="13"/>
      <c r="G15" s="13"/>
      <c r="H15" s="13"/>
      <c r="I15" s="20"/>
      <c r="J15" s="20"/>
      <c r="K15" s="20"/>
      <c r="L15" s="20"/>
      <c r="M15" s="13"/>
      <c r="N15" s="13"/>
      <c r="O15" s="13"/>
      <c r="P15" s="13"/>
      <c r="Q15" s="1"/>
    </row>
    <row r="16" spans="1:17" x14ac:dyDescent="0.25">
      <c r="A16" s="61" t="s">
        <v>25</v>
      </c>
      <c r="B16" s="61"/>
      <c r="C16" s="61"/>
      <c r="D16" s="61"/>
      <c r="E16" s="62">
        <f>20538.87+394399.56</f>
        <v>414938.43</v>
      </c>
      <c r="F16" s="62"/>
      <c r="G16" s="62"/>
      <c r="H16" s="62"/>
      <c r="I16" s="61" t="s">
        <v>24</v>
      </c>
      <c r="J16" s="61"/>
      <c r="K16" s="61"/>
      <c r="L16" s="61"/>
      <c r="M16" s="62">
        <f>E16+E14-M14</f>
        <v>439569.33999999997</v>
      </c>
      <c r="N16" s="62"/>
      <c r="O16" s="62"/>
      <c r="P16" s="62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35" t="s">
        <v>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5">
        <v>19</v>
      </c>
      <c r="N18" s="36"/>
      <c r="O18" s="36"/>
      <c r="P18" s="37"/>
      <c r="Q18" s="1"/>
    </row>
    <row r="19" spans="1:17" x14ac:dyDescent="0.25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5">
        <v>0</v>
      </c>
      <c r="N19" s="36"/>
      <c r="O19" s="36"/>
      <c r="P19" s="37"/>
      <c r="Q19" s="1"/>
    </row>
    <row r="20" spans="1:17" x14ac:dyDescent="0.25">
      <c r="A20" s="35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5">
        <v>518</v>
      </c>
      <c r="N20" s="36"/>
      <c r="O20" s="36"/>
      <c r="P20" s="37"/>
      <c r="Q20" s="1"/>
    </row>
  </sheetData>
  <mergeCells count="42"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  <mergeCell ref="I13:L13"/>
    <mergeCell ref="M13:P13"/>
    <mergeCell ref="A14:D14"/>
    <mergeCell ref="E14:H14"/>
    <mergeCell ref="I14:L14"/>
    <mergeCell ref="M14:P14"/>
    <mergeCell ref="I10:L10"/>
    <mergeCell ref="M10:P10"/>
    <mergeCell ref="I11:L11"/>
    <mergeCell ref="M11:P11"/>
    <mergeCell ref="I12:L12"/>
    <mergeCell ref="M12:P12"/>
    <mergeCell ref="A8:D8"/>
    <mergeCell ref="E8:H8"/>
    <mergeCell ref="I8:L8"/>
    <mergeCell ref="M8:P8"/>
    <mergeCell ref="I9:L9"/>
    <mergeCell ref="M9:P9"/>
    <mergeCell ref="A6:D6"/>
    <mergeCell ref="E6:H6"/>
    <mergeCell ref="I6:L6"/>
    <mergeCell ref="M6:P6"/>
    <mergeCell ref="A7:D7"/>
    <mergeCell ref="E7:H7"/>
    <mergeCell ref="I7:L7"/>
    <mergeCell ref="M7:P7"/>
    <mergeCell ref="A1:P1"/>
    <mergeCell ref="A2:P2"/>
    <mergeCell ref="A3:P3"/>
    <mergeCell ref="A4:P4"/>
    <mergeCell ref="A5:H5"/>
    <mergeCell ref="I5:P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A4" sqref="A4:P4"/>
    </sheetView>
  </sheetViews>
  <sheetFormatPr defaultRowHeight="15" x14ac:dyDescent="0.25"/>
  <cols>
    <col min="1" max="16" width="9.140625" style="3"/>
    <col min="17" max="17" width="27.42578125" style="3" customWidth="1"/>
    <col min="18" max="16384" width="9.140625" style="3"/>
  </cols>
  <sheetData>
    <row r="1" spans="1:17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4"/>
    </row>
    <row r="2" spans="1:17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4"/>
    </row>
    <row r="3" spans="1:17" x14ac:dyDescent="0.25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5"/>
    </row>
    <row r="4" spans="1:17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"/>
    </row>
    <row r="5" spans="1:17" x14ac:dyDescent="0.25">
      <c r="A5" s="35" t="s">
        <v>2</v>
      </c>
      <c r="B5" s="36"/>
      <c r="C5" s="36"/>
      <c r="D5" s="36"/>
      <c r="E5" s="36"/>
      <c r="F5" s="36"/>
      <c r="G5" s="36"/>
      <c r="H5" s="37"/>
      <c r="I5" s="35" t="s">
        <v>3</v>
      </c>
      <c r="J5" s="36"/>
      <c r="K5" s="36"/>
      <c r="L5" s="36"/>
      <c r="M5" s="73"/>
      <c r="N5" s="73"/>
      <c r="O5" s="73"/>
      <c r="P5" s="74"/>
      <c r="Q5" s="1"/>
    </row>
    <row r="6" spans="1:17" x14ac:dyDescent="0.25">
      <c r="A6" s="35" t="s">
        <v>4</v>
      </c>
      <c r="B6" s="36"/>
      <c r="C6" s="36"/>
      <c r="D6" s="37"/>
      <c r="E6" s="35"/>
      <c r="F6" s="36"/>
      <c r="G6" s="36"/>
      <c r="H6" s="37"/>
      <c r="I6" s="35" t="s">
        <v>6</v>
      </c>
      <c r="J6" s="36"/>
      <c r="K6" s="36"/>
      <c r="L6" s="36"/>
      <c r="M6" s="69" t="s">
        <v>7</v>
      </c>
      <c r="N6" s="70"/>
      <c r="O6" s="70"/>
      <c r="P6" s="71"/>
      <c r="Q6" s="34"/>
    </row>
    <row r="7" spans="1:17" x14ac:dyDescent="0.25">
      <c r="A7" s="51" t="s">
        <v>8</v>
      </c>
      <c r="B7" s="52"/>
      <c r="C7" s="52"/>
      <c r="D7" s="57"/>
      <c r="E7" s="58">
        <v>14712.79</v>
      </c>
      <c r="F7" s="59"/>
      <c r="G7" s="59"/>
      <c r="H7" s="60"/>
      <c r="I7" s="51"/>
      <c r="J7" s="52"/>
      <c r="K7" s="52"/>
      <c r="L7" s="52"/>
      <c r="M7" s="38"/>
      <c r="N7" s="39"/>
      <c r="O7" s="39"/>
      <c r="P7" s="40"/>
      <c r="Q7" s="13"/>
    </row>
    <row r="8" spans="1:17" x14ac:dyDescent="0.25">
      <c r="A8" s="53" t="s">
        <v>9</v>
      </c>
      <c r="B8" s="54"/>
      <c r="C8" s="54"/>
      <c r="D8" s="54"/>
      <c r="E8" s="41">
        <v>6829.45</v>
      </c>
      <c r="F8" s="41"/>
      <c r="G8" s="41"/>
      <c r="H8" s="42"/>
      <c r="I8" s="75" t="str">
        <f>'[1]CEF 305-9'!V31</f>
        <v>Elektro</v>
      </c>
      <c r="J8" s="76"/>
      <c r="K8" s="76"/>
      <c r="L8" s="76"/>
      <c r="M8" s="77">
        <v>1511.28</v>
      </c>
      <c r="N8" s="77"/>
      <c r="O8" s="77"/>
      <c r="P8" s="78"/>
      <c r="Q8" s="13"/>
    </row>
    <row r="9" spans="1:17" x14ac:dyDescent="0.25">
      <c r="A9" s="28"/>
      <c r="B9" s="29"/>
      <c r="C9" s="29"/>
      <c r="D9" s="29"/>
      <c r="E9" s="26"/>
      <c r="F9" s="26"/>
      <c r="G9" s="26"/>
      <c r="H9" s="27"/>
      <c r="I9" s="55" t="s">
        <v>16</v>
      </c>
      <c r="J9" s="56"/>
      <c r="K9" s="56"/>
      <c r="L9" s="56"/>
      <c r="M9" s="43">
        <v>16239.36</v>
      </c>
      <c r="N9" s="43"/>
      <c r="O9" s="43"/>
      <c r="P9" s="44"/>
      <c r="Q9" s="13"/>
    </row>
    <row r="10" spans="1:17" x14ac:dyDescent="0.25">
      <c r="A10" s="28"/>
      <c r="B10" s="29"/>
      <c r="C10" s="29"/>
      <c r="D10" s="29"/>
      <c r="E10" s="26"/>
      <c r="F10" s="26"/>
      <c r="G10" s="26"/>
      <c r="H10" s="27"/>
      <c r="I10" s="55" t="s">
        <v>19</v>
      </c>
      <c r="J10" s="56"/>
      <c r="K10" s="56"/>
      <c r="L10" s="56"/>
      <c r="M10" s="43">
        <v>2272.8000000000002</v>
      </c>
      <c r="N10" s="43"/>
      <c r="O10" s="43"/>
      <c r="P10" s="44"/>
      <c r="Q10" s="13"/>
    </row>
    <row r="11" spans="1:17" x14ac:dyDescent="0.25">
      <c r="A11" s="28"/>
      <c r="B11" s="29"/>
      <c r="C11" s="29"/>
      <c r="D11" s="29"/>
      <c r="E11" s="26"/>
      <c r="F11" s="26"/>
      <c r="G11" s="26"/>
      <c r="H11" s="27"/>
      <c r="I11" s="55" t="s">
        <v>29</v>
      </c>
      <c r="J11" s="56"/>
      <c r="K11" s="56"/>
      <c r="L11" s="56"/>
      <c r="M11" s="43">
        <v>44.85</v>
      </c>
      <c r="N11" s="43"/>
      <c r="O11" s="43"/>
      <c r="P11" s="44"/>
      <c r="Q11" s="13"/>
    </row>
    <row r="12" spans="1:17" x14ac:dyDescent="0.25">
      <c r="A12" s="28"/>
      <c r="B12" s="29"/>
      <c r="C12" s="29"/>
      <c r="D12" s="29"/>
      <c r="E12" s="26"/>
      <c r="F12" s="26"/>
      <c r="G12" s="26"/>
      <c r="H12" s="27"/>
      <c r="I12" s="55"/>
      <c r="J12" s="56"/>
      <c r="K12" s="56"/>
      <c r="L12" s="56"/>
      <c r="M12" s="43"/>
      <c r="N12" s="43"/>
      <c r="O12" s="43"/>
      <c r="P12" s="44"/>
      <c r="Q12" s="13"/>
    </row>
    <row r="13" spans="1:17" x14ac:dyDescent="0.25">
      <c r="A13" s="30"/>
      <c r="B13" s="31"/>
      <c r="C13" s="31"/>
      <c r="D13" s="31"/>
      <c r="E13" s="32"/>
      <c r="F13" s="32"/>
      <c r="G13" s="32"/>
      <c r="H13" s="33"/>
      <c r="I13" s="79"/>
      <c r="J13" s="80"/>
      <c r="K13" s="80"/>
      <c r="L13" s="80"/>
      <c r="M13" s="81"/>
      <c r="N13" s="81"/>
      <c r="O13" s="81"/>
      <c r="P13" s="82"/>
      <c r="Q13" s="13"/>
    </row>
    <row r="14" spans="1:17" x14ac:dyDescent="0.25">
      <c r="A14" s="48" t="s">
        <v>10</v>
      </c>
      <c r="B14" s="49"/>
      <c r="C14" s="49"/>
      <c r="D14" s="50"/>
      <c r="E14" s="45">
        <f>SUM(E7:H8)</f>
        <v>21542.240000000002</v>
      </c>
      <c r="F14" s="46"/>
      <c r="G14" s="46"/>
      <c r="H14" s="47"/>
      <c r="I14" s="48" t="s">
        <v>11</v>
      </c>
      <c r="J14" s="49"/>
      <c r="K14" s="49"/>
      <c r="L14" s="50"/>
      <c r="M14" s="45">
        <f>SUM(M7:P13)</f>
        <v>20068.289999999997</v>
      </c>
      <c r="N14" s="46"/>
      <c r="O14" s="46"/>
      <c r="P14" s="47"/>
      <c r="Q14" s="25"/>
    </row>
    <row r="15" spans="1:17" x14ac:dyDescent="0.25">
      <c r="A15" s="34"/>
      <c r="B15" s="34"/>
      <c r="C15" s="34"/>
      <c r="D15" s="34"/>
      <c r="E15" s="13"/>
      <c r="F15" s="13"/>
      <c r="G15" s="13"/>
      <c r="H15" s="13"/>
      <c r="I15" s="34"/>
      <c r="J15" s="34"/>
      <c r="K15" s="34"/>
      <c r="L15" s="34"/>
      <c r="M15" s="13"/>
      <c r="N15" s="13"/>
      <c r="O15" s="13"/>
      <c r="P15" s="13"/>
      <c r="Q15" s="1"/>
    </row>
    <row r="16" spans="1:17" x14ac:dyDescent="0.25">
      <c r="A16" s="61" t="s">
        <v>27</v>
      </c>
      <c r="B16" s="61"/>
      <c r="C16" s="61"/>
      <c r="D16" s="61"/>
      <c r="E16" s="62">
        <v>439569.34</v>
      </c>
      <c r="F16" s="62"/>
      <c r="G16" s="62"/>
      <c r="H16" s="62"/>
      <c r="I16" s="61" t="s">
        <v>28</v>
      </c>
      <c r="J16" s="61"/>
      <c r="K16" s="61"/>
      <c r="L16" s="61"/>
      <c r="M16" s="62">
        <f>E16+E14-M14</f>
        <v>441043.29000000004</v>
      </c>
      <c r="N16" s="62"/>
      <c r="O16" s="62"/>
      <c r="P16" s="62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35" t="s">
        <v>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5">
        <v>6</v>
      </c>
      <c r="N18" s="36"/>
      <c r="O18" s="36"/>
      <c r="P18" s="37"/>
      <c r="Q18" s="1"/>
    </row>
    <row r="19" spans="1:17" x14ac:dyDescent="0.25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5">
        <v>0</v>
      </c>
      <c r="N19" s="36"/>
      <c r="O19" s="36"/>
      <c r="P19" s="37"/>
      <c r="Q19" s="1"/>
    </row>
    <row r="20" spans="1:17" x14ac:dyDescent="0.25">
      <c r="A20" s="35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5">
        <v>642</v>
      </c>
      <c r="N20" s="36"/>
      <c r="O20" s="36"/>
      <c r="P20" s="37"/>
      <c r="Q20" s="1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Março19</vt:lpstr>
      <vt:lpstr>Abril19</vt:lpstr>
      <vt:lpstr>Maio19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2019-07-16T13:51:14Z</dcterms:modified>
</cp:coreProperties>
</file>